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1167_NÁDRAŽÍ KARVINÁ\04_NÁDRAŽÍ KARVINÁ_SP\NK_SP_D.2_STAVEBNÍ  ČÁST\NK_SP_650_SLP\NK_SP_650_SLP_PDF_2021-09-20\"/>
    </mc:Choice>
  </mc:AlternateContent>
  <xr:revisionPtr revIDLastSave="0" documentId="13_ncr:1_{68B87B1A-0AF7-4586-B815-10BC525DC8D5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Parametry" sheetId="1" r:id="rId1"/>
    <sheet name="Rekapitulace" sheetId="3" r:id="rId2"/>
    <sheet name="Rozpočet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4" i="3"/>
  <c r="B4" i="3"/>
  <c r="B3" i="3"/>
  <c r="B7" i="3" s="1"/>
  <c r="C33" i="3" l="1"/>
  <c r="H19" i="2"/>
  <c r="C32" i="3" s="1"/>
  <c r="B33" i="3"/>
  <c r="C11" i="3"/>
  <c r="B12" i="3"/>
  <c r="F19" i="2"/>
  <c r="C6" i="3" l="1"/>
  <c r="J19" i="2"/>
  <c r="B32" i="3"/>
  <c r="C5" i="3"/>
  <c r="C8" i="3" l="1"/>
  <c r="C7" i="3"/>
  <c r="C15" i="3" l="1"/>
  <c r="C12" i="3"/>
  <c r="C20" i="3" l="1"/>
  <c r="C19" i="3"/>
  <c r="C14" i="3"/>
  <c r="C13" i="3"/>
  <c r="C21" i="3" l="1"/>
  <c r="C16" i="3"/>
  <c r="C22" i="3" s="1"/>
  <c r="C24" i="3" l="1"/>
  <c r="C29" i="3" l="1"/>
  <c r="B25" i="3"/>
  <c r="C25" i="3" s="1"/>
  <c r="C27" i="3" s="1"/>
  <c r="C30" i="3"/>
</calcChain>
</file>

<file path=xl/sharedStrings.xml><?xml version="1.0" encoding="utf-8"?>
<sst xmlns="http://schemas.openxmlformats.org/spreadsheetml/2006/main" count="221" uniqueCount="143">
  <si>
    <t>Název</t>
  </si>
  <si>
    <t>Hodnota</t>
  </si>
  <si>
    <t>Nadpis rekapitulace</t>
  </si>
  <si>
    <t>Seznam prací a dodávek elektrotechnických zařízení</t>
  </si>
  <si>
    <t>Akce</t>
  </si>
  <si>
    <t>KAVVINÁ ON- REKONSTRUKCE ČÁSTI VÝPRAVNÍ BUDOVY</t>
  </si>
  <si>
    <t>Projekt</t>
  </si>
  <si>
    <t>800 SLABOPROUDÁ ELEKTROTECHNIKA</t>
  </si>
  <si>
    <t>Investor</t>
  </si>
  <si>
    <t>SPRÁVA ŽELEZNIČNÍ CESTY, STÁTNÍ ORGANIZACE</t>
  </si>
  <si>
    <t>Z. č.</t>
  </si>
  <si>
    <t/>
  </si>
  <si>
    <t>A. č.</t>
  </si>
  <si>
    <t>Smlouva</t>
  </si>
  <si>
    <t>Vypracoval</t>
  </si>
  <si>
    <t>Stanislav Gajzler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</si>
  <si>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</si>
  <si>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</si>
  <si>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</si>
  <si>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</si>
  <si>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</si>
  <si>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</si>
  <si>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</si>
  <si>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</si>
  <si>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</si>
  <si>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</si>
  <si>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</si>
  <si>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</si>
  <si>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</si>
  <si>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</si>
  <si>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</si>
  <si>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</si>
  <si>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</si>
  <si>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</si>
  <si>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</si>
  <si>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</si>
  <si>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</si>
  <si>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</si>
  <si>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</si>
  <si>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</si>
  <si>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</si>
  <si>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</si>
  <si>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</si>
  <si>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</si>
  <si>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</si>
  <si>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</si>
  <si>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</si>
  <si>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</si>
  <si>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</si>
  <si>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</si>
  <si>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</si>
  <si>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</si>
  <si>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</si>
  <si>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</si>
  <si>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</si>
  <si>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</si>
  <si>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 xml:space="preserve">Montážní materiál a práce </t>
  </si>
  <si>
    <t>1</t>
  </si>
  <si>
    <t>Dodávka a montáž zásuvky CAT6 UTP 2 x RJ45, na omítku 45st. bílá</t>
  </si>
  <si>
    <t>ks</t>
  </si>
  <si>
    <t>2</t>
  </si>
  <si>
    <t>Dodávka a montáž zásuvky CAT6 UTP 1 x RJ45, na omítku 45st. bílá</t>
  </si>
  <si>
    <t>3</t>
  </si>
  <si>
    <t>Samořezný keystone CAT6 UTP RJ45</t>
  </si>
  <si>
    <t>4</t>
  </si>
  <si>
    <t>Dome kamera HD 1080p, F=2,8-12mm</t>
  </si>
  <si>
    <t>5</t>
  </si>
  <si>
    <t>Instalační kabel CAT6 UTP 4-pár LSOH</t>
  </si>
  <si>
    <t>m</t>
  </si>
  <si>
    <t>LIŠTA ELEKTROINSTALAČNÍ VČ. DÍLŮ A PŘÍSLUŠENSTVÍ</t>
  </si>
  <si>
    <t>6</t>
  </si>
  <si>
    <t>40x40 HF hranatá</t>
  </si>
  <si>
    <t>7</t>
  </si>
  <si>
    <t>20x20 HF hranatá</t>
  </si>
  <si>
    <t>KABELOVÝ ŽLAB MERKUR VČ. DÍLŮ A PŘÍSLUŠENSTVÍ, ŽÁROVÝ ZINEK</t>
  </si>
  <si>
    <t>8</t>
  </si>
  <si>
    <t xml:space="preserve">50/50 </t>
  </si>
  <si>
    <t>9</t>
  </si>
  <si>
    <t>EXTENDER LAM 10/100Mbps</t>
  </si>
  <si>
    <t>10</t>
  </si>
  <si>
    <t>INJEKTOR</t>
  </si>
  <si>
    <t>11</t>
  </si>
  <si>
    <t>Zvukový orientační maják</t>
  </si>
  <si>
    <t>12</t>
  </si>
  <si>
    <t>Podružný materiál</t>
  </si>
  <si>
    <t>Montážní materiál a práce  - celkem</t>
  </si>
  <si>
    <t>HZS</t>
  </si>
  <si>
    <t>HODINOVE ZUCTOVACI SAZBY</t>
  </si>
  <si>
    <t>13</t>
  </si>
  <si>
    <t xml:space="preserve"> Demontaz stavajiciho zarizeni - vrámci demolic</t>
  </si>
  <si>
    <t>hod</t>
  </si>
  <si>
    <t>14</t>
  </si>
  <si>
    <t xml:space="preserve"> Demontaz stavajiciho zarizeni - výměna magnetů</t>
  </si>
  <si>
    <t>Měření datového vývodu - metalický kabel</t>
  </si>
  <si>
    <t>16</t>
  </si>
  <si>
    <t>Zvukový orientační maják - zpráva na SD kartě</t>
  </si>
  <si>
    <t>17</t>
  </si>
  <si>
    <t xml:space="preserve"> Uprava stavajiciho zarizeni PZTS</t>
  </si>
  <si>
    <t>18</t>
  </si>
  <si>
    <t xml:space="preserve"> Zkusebni provoz</t>
  </si>
  <si>
    <t>19</t>
  </si>
  <si>
    <t xml:space="preserve"> Zauceni obsluhy</t>
  </si>
  <si>
    <t>20</t>
  </si>
  <si>
    <t xml:space="preserve"> Zabezpeceni pracoviste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</si>
  <si>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</si>
  <si>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</si>
  <si>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</si>
  <si>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</si>
  <si>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</si>
  <si>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</si>
  <si>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</si>
  <si>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</si>
  <si>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</si>
  <si>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</si>
  <si>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</si>
  <si>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</si>
  <si>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</si>
  <si>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</si>
  <si>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</si>
  <si>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</si>
  <si>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</si>
  <si>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</si>
  <si>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</si>
  <si>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</si>
  <si>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</si>
  <si>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</si>
  <si>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</si>
  <si>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</si>
  <si>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</si>
  <si>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</si>
  <si>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</si>
  <si>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</si>
  <si>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</si>
  <si>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</si>
  <si>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22</t>
  </si>
  <si>
    <t>23</t>
  </si>
  <si>
    <t>Úprava SW PZTS</t>
  </si>
  <si>
    <t>Úprava vizualizace PZTS</t>
  </si>
  <si>
    <t>Magnetický kontakt závrtný 200mm, s pevným vývodem</t>
  </si>
  <si>
    <t>Magnetický kontakt vratový , NC palstové pouzdro, 4cm</t>
  </si>
  <si>
    <t>24</t>
  </si>
  <si>
    <t>25</t>
  </si>
  <si>
    <t>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</si>
</sst>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挡Šૐ☸´_x0008_"/>
      <charset val="238"/>
    </font>
    <font>
      <b/>
      <sz val="11"/>
      <color rgb="FF000000"/>
      <name val="敓潧⁥䥕蘀挡Šૐ☸´_x0008_"/>
      <charset val="238"/>
    </font>
    <font>
      <b/>
      <sz val="10"/>
      <color rgb="FF000000"/>
      <name val="敓潧⁥䥕蘀挡Šૐ☸´_x0008_"/>
      <charset val="238"/>
    </font>
    <font>
      <b/>
      <sz val="9"/>
      <color rgb="FF000000"/>
      <name val="敓潧⁥䥕蘀挡Šૐ☸´_x0008_"/>
      <charset val="238"/>
    </font>
    <font>
      <i/>
      <sz val="10"/>
      <color rgb="FF000000"/>
      <name val="敓潧⁥䥕蘀挡Šૐ☸´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3"/>
  <sheetViews>
    <sheetView topLeftCell="A13" workbookViewId="0">
      <selection activeCell="B12" sqref="B12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4" t="s">
        <v>3</v>
      </c>
    </row>
    <row r="3" spans="1:2">
      <c r="A3" s="2" t="s">
        <v>4</v>
      </c>
      <c r="B3" s="5" t="s">
        <v>5</v>
      </c>
    </row>
    <row r="4" spans="1:2">
      <c r="A4" s="2" t="s">
        <v>6</v>
      </c>
      <c r="B4" s="5" t="s">
        <v>7</v>
      </c>
    </row>
    <row r="5" spans="1:2">
      <c r="A5" s="2" t="s">
        <v>8</v>
      </c>
      <c r="B5" s="5" t="s">
        <v>9</v>
      </c>
    </row>
    <row r="6" spans="1:2">
      <c r="A6" s="2" t="s">
        <v>10</v>
      </c>
      <c r="B6" s="5" t="s">
        <v>11</v>
      </c>
    </row>
    <row r="7" spans="1:2">
      <c r="A7" s="2" t="s">
        <v>12</v>
      </c>
      <c r="B7" s="5" t="s">
        <v>11</v>
      </c>
    </row>
    <row r="8" spans="1:2">
      <c r="A8" s="2" t="s">
        <v>13</v>
      </c>
      <c r="B8" s="5" t="s">
        <v>11</v>
      </c>
    </row>
    <row r="9" spans="1:2">
      <c r="A9" s="2" t="s">
        <v>14</v>
      </c>
      <c r="B9" s="5" t="s">
        <v>15</v>
      </c>
    </row>
    <row r="10" spans="1:2">
      <c r="A10" s="2" t="s">
        <v>16</v>
      </c>
      <c r="B10" s="5" t="s">
        <v>11</v>
      </c>
    </row>
    <row r="11" spans="1:2">
      <c r="A11" s="2" t="s">
        <v>17</v>
      </c>
      <c r="B11" s="5" t="s">
        <v>142</v>
      </c>
    </row>
    <row r="12" spans="1:2">
      <c r="A12" s="2" t="s">
        <v>18</v>
      </c>
      <c r="B12" s="5" t="s">
        <v>11</v>
      </c>
    </row>
    <row r="13" spans="1:2">
      <c r="A13" s="2" t="s">
        <v>19</v>
      </c>
      <c r="B13" s="5" t="s">
        <v>11</v>
      </c>
    </row>
    <row r="14" spans="1:2">
      <c r="A14" s="2" t="s">
        <v>20</v>
      </c>
      <c r="B14" s="5" t="s">
        <v>21</v>
      </c>
    </row>
    <row r="15" spans="1:2">
      <c r="A15" s="2" t="s">
        <v>11</v>
      </c>
      <c r="B15" s="6" t="s">
        <v>11</v>
      </c>
    </row>
    <row r="16" spans="1:2">
      <c r="A16" s="2" t="s">
        <v>22</v>
      </c>
      <c r="B16" s="7" t="s">
        <v>23</v>
      </c>
    </row>
    <row r="17" spans="1:2">
      <c r="A17" s="2" t="s">
        <v>24</v>
      </c>
      <c r="B17" s="7" t="s">
        <v>25</v>
      </c>
    </row>
    <row r="18" spans="1:2">
      <c r="A18" s="2" t="s">
        <v>26</v>
      </c>
      <c r="B18" s="7" t="s">
        <v>27</v>
      </c>
    </row>
    <row r="19" spans="1:2">
      <c r="A19" s="2" t="s">
        <v>28</v>
      </c>
      <c r="B19" s="7" t="s">
        <v>29</v>
      </c>
    </row>
    <row r="20" spans="1:2">
      <c r="A20" s="2" t="s">
        <v>30</v>
      </c>
      <c r="B20" s="7" t="s">
        <v>29</v>
      </c>
    </row>
    <row r="21" spans="1:2">
      <c r="A21" s="2" t="s">
        <v>31</v>
      </c>
      <c r="B21" s="7" t="s">
        <v>29</v>
      </c>
    </row>
    <row r="22" spans="1:2">
      <c r="A22" s="2" t="s">
        <v>32</v>
      </c>
      <c r="B22" s="7" t="s">
        <v>29</v>
      </c>
    </row>
    <row r="23" spans="1:2">
      <c r="A23" s="2" t="s">
        <v>33</v>
      </c>
      <c r="B23" s="7" t="s">
        <v>29</v>
      </c>
    </row>
    <row r="24" spans="1:2">
      <c r="A24" s="2" t="s">
        <v>34</v>
      </c>
      <c r="B24" s="7" t="s">
        <v>29</v>
      </c>
    </row>
    <row r="25" spans="1:2">
      <c r="A25" s="2" t="s">
        <v>35</v>
      </c>
      <c r="B25" s="7" t="s">
        <v>29</v>
      </c>
    </row>
    <row r="26" spans="1:2">
      <c r="A26" s="2" t="s">
        <v>36</v>
      </c>
      <c r="B26" s="7" t="s">
        <v>37</v>
      </c>
    </row>
    <row r="27" spans="1:2">
      <c r="A27" s="2" t="s">
        <v>38</v>
      </c>
      <c r="B27" s="7" t="s">
        <v>29</v>
      </c>
    </row>
    <row r="28" spans="1:2">
      <c r="A28" s="2" t="s">
        <v>39</v>
      </c>
      <c r="B28" s="7" t="s">
        <v>29</v>
      </c>
    </row>
    <row r="29" spans="1:2">
      <c r="A29" s="2" t="s">
        <v>40</v>
      </c>
      <c r="B29" s="7" t="s">
        <v>29</v>
      </c>
    </row>
    <row r="30" spans="1:2">
      <c r="A30" s="2" t="s">
        <v>41</v>
      </c>
      <c r="B30" s="7" t="s">
        <v>29</v>
      </c>
    </row>
    <row r="31" spans="1:2" ht="24.75">
      <c r="A31" s="8" t="s">
        <v>42</v>
      </c>
      <c r="B31" s="7" t="s">
        <v>43</v>
      </c>
    </row>
    <row r="32" spans="1:2">
      <c r="A32" s="2" t="s">
        <v>44</v>
      </c>
      <c r="B32" s="7" t="s">
        <v>45</v>
      </c>
    </row>
    <row r="33" spans="1:2">
      <c r="A33" s="1" t="s">
        <v>46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B26" sqref="B26"/>
    </sheetView>
  </sheetViews>
  <sheetFormatPr defaultRowHeight="1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>
      <c r="A1" s="2" t="s">
        <v>0</v>
      </c>
      <c r="B1" s="11" t="s">
        <v>106</v>
      </c>
      <c r="C1" s="11" t="s">
        <v>107</v>
      </c>
      <c r="D1" s="3"/>
    </row>
    <row r="2" spans="1:4">
      <c r="A2" s="5" t="s">
        <v>108</v>
      </c>
      <c r="B2" s="18"/>
      <c r="C2" s="18"/>
      <c r="D2" s="3"/>
    </row>
    <row r="3" spans="1:4">
      <c r="A3" s="6" t="s">
        <v>109</v>
      </c>
      <c r="B3" s="13">
        <f>0</f>
        <v>0</v>
      </c>
      <c r="C3" s="13"/>
      <c r="D3" s="3"/>
    </row>
    <row r="4" spans="1:4">
      <c r="A4" s="6" t="s">
        <v>110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6" t="s">
        <v>111</v>
      </c>
      <c r="B5" s="13"/>
      <c r="C5" s="13">
        <f>(Rozpočet!F35) + (Rozpočet!F19)</f>
        <v>0</v>
      </c>
      <c r="D5" s="3"/>
    </row>
    <row r="6" spans="1:4">
      <c r="A6" s="6" t="s">
        <v>112</v>
      </c>
      <c r="B6" s="13"/>
      <c r="C6" s="13">
        <f>0 + (Rozpočet!H35) + (Rozpočet!H19)</f>
        <v>0</v>
      </c>
      <c r="D6" s="3"/>
    </row>
    <row r="7" spans="1:4">
      <c r="A7" s="7" t="s">
        <v>113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114</v>
      </c>
      <c r="B8" s="13"/>
      <c r="C8" s="13">
        <f>(C5 + C6) * Parametry!B18 / 100</f>
        <v>0</v>
      </c>
      <c r="D8" s="3"/>
    </row>
    <row r="9" spans="1:4">
      <c r="A9" s="6" t="s">
        <v>115</v>
      </c>
      <c r="B9" s="13"/>
      <c r="C9" s="13">
        <f>0 + 0</f>
        <v>0</v>
      </c>
      <c r="D9" s="3"/>
    </row>
    <row r="10" spans="1:4">
      <c r="A10" s="6" t="s">
        <v>116</v>
      </c>
      <c r="B10" s="13"/>
      <c r="C10" s="13">
        <f>0 + 0</f>
        <v>0</v>
      </c>
      <c r="D10" s="3"/>
    </row>
    <row r="11" spans="1:4">
      <c r="A11" s="6" t="s">
        <v>117</v>
      </c>
      <c r="B11" s="13"/>
      <c r="C11" s="13">
        <f>(C9 + C10) * Parametry!B19 / 100</f>
        <v>0</v>
      </c>
      <c r="D11" s="3"/>
    </row>
    <row r="12" spans="1:4">
      <c r="A12" s="7" t="s">
        <v>118</v>
      </c>
      <c r="B12" s="19">
        <f>B7</f>
        <v>0</v>
      </c>
      <c r="C12" s="19">
        <f>C7 + C8 + C9 + C10 + C11</f>
        <v>0</v>
      </c>
      <c r="D12" s="3"/>
    </row>
    <row r="13" spans="1:4">
      <c r="A13" s="6" t="s">
        <v>119</v>
      </c>
      <c r="B13" s="13"/>
      <c r="C13" s="13">
        <f>(B12 + C12) * Parametry!B20 / 100</f>
        <v>0</v>
      </c>
      <c r="D13" s="3"/>
    </row>
    <row r="14" spans="1:4">
      <c r="A14" s="6" t="s">
        <v>120</v>
      </c>
      <c r="B14" s="13"/>
      <c r="C14" s="13">
        <f>(B12 + C12) * Parametry!B21 / 100</f>
        <v>0</v>
      </c>
      <c r="D14" s="3"/>
    </row>
    <row r="15" spans="1:4">
      <c r="A15" s="6" t="s">
        <v>121</v>
      </c>
      <c r="B15" s="13"/>
      <c r="C15" s="13">
        <f>(B7 + C7) * Parametry!B22 / 100</f>
        <v>0</v>
      </c>
      <c r="D15" s="3"/>
    </row>
    <row r="16" spans="1:4">
      <c r="A16" s="5" t="s">
        <v>122</v>
      </c>
      <c r="B16" s="18"/>
      <c r="C16" s="18">
        <f>B12 + C12 + C13 + C14 + C15</f>
        <v>0</v>
      </c>
      <c r="D16" s="3"/>
    </row>
    <row r="17" spans="1:4">
      <c r="A17" s="6" t="s">
        <v>11</v>
      </c>
      <c r="B17" s="13"/>
      <c r="C17" s="13"/>
      <c r="D17" s="3"/>
    </row>
    <row r="18" spans="1:4">
      <c r="A18" s="5" t="s">
        <v>123</v>
      </c>
      <c r="B18" s="18"/>
      <c r="C18" s="18"/>
      <c r="D18" s="3"/>
    </row>
    <row r="19" spans="1:4">
      <c r="A19" s="6" t="s">
        <v>124</v>
      </c>
      <c r="B19" s="13"/>
      <c r="C19" s="13">
        <f>C12 * Parametry!B23 / 100</f>
        <v>0</v>
      </c>
      <c r="D19" s="3"/>
    </row>
    <row r="20" spans="1:4">
      <c r="A20" s="6" t="s">
        <v>125</v>
      </c>
      <c r="B20" s="13"/>
      <c r="C20" s="13">
        <f>C12 * Parametry!B24 / 100</f>
        <v>0</v>
      </c>
      <c r="D20" s="3"/>
    </row>
    <row r="21" spans="1:4">
      <c r="A21" s="5" t="s">
        <v>126</v>
      </c>
      <c r="B21" s="18"/>
      <c r="C21" s="18">
        <f>C19 + C20</f>
        <v>0</v>
      </c>
      <c r="D21" s="3"/>
    </row>
    <row r="22" spans="1:4">
      <c r="A22" s="6" t="s">
        <v>127</v>
      </c>
      <c r="B22" s="13"/>
      <c r="C22" s="13">
        <f>Parametry!B25 * Parametry!B28 * (C16 * Parametry!B27)^Parametry!B26</f>
        <v>0</v>
      </c>
      <c r="D22" s="3"/>
    </row>
    <row r="23" spans="1:4">
      <c r="A23" s="6" t="s">
        <v>11</v>
      </c>
      <c r="B23" s="13"/>
      <c r="C23" s="13"/>
      <c r="D23" s="3"/>
    </row>
    <row r="24" spans="1:4">
      <c r="A24" s="4" t="s">
        <v>128</v>
      </c>
      <c r="B24" s="17"/>
      <c r="C24" s="17">
        <f>C16 + C21 + C22</f>
        <v>0</v>
      </c>
      <c r="D24" s="3"/>
    </row>
    <row r="25" spans="1:4">
      <c r="A25" s="6" t="s">
        <v>129</v>
      </c>
      <c r="B25" s="13">
        <f>C24</f>
        <v>0</v>
      </c>
      <c r="C25" s="13">
        <f>B25 * Parametry!B31 / 100</f>
        <v>0</v>
      </c>
      <c r="D25" s="3"/>
    </row>
    <row r="26" spans="1:4">
      <c r="A26" s="6" t="s">
        <v>130</v>
      </c>
      <c r="B26" s="13">
        <f>(SUM(Rozpočet!F23)+SUM(Rozpočet!F8,Rozpočet!F11)) + (SUM(Rozpočet!H23)+SUM(Rozpočet!H8,Rozpočet!H11))</f>
        <v>0</v>
      </c>
      <c r="C26" s="13">
        <f>B26 * Parametry!B32 / 100</f>
        <v>0</v>
      </c>
      <c r="D26" s="3"/>
    </row>
    <row r="27" spans="1:4">
      <c r="A27" s="4" t="s">
        <v>131</v>
      </c>
      <c r="B27" s="17"/>
      <c r="C27" s="17">
        <f>C24 + C25 + C26</f>
        <v>0</v>
      </c>
      <c r="D27" s="3"/>
    </row>
    <row r="28" spans="1:4">
      <c r="A28" s="6" t="s">
        <v>11</v>
      </c>
      <c r="B28" s="13"/>
      <c r="C28" s="13"/>
      <c r="D28" s="3"/>
    </row>
    <row r="29" spans="1:4">
      <c r="A29" s="6" t="s">
        <v>132</v>
      </c>
      <c r="B29" s="13"/>
      <c r="C29" s="13">
        <f>C24 * Parametry!B29 / 100</f>
        <v>0</v>
      </c>
      <c r="D29" s="3"/>
    </row>
    <row r="30" spans="1:4">
      <c r="A30" s="6" t="s">
        <v>132</v>
      </c>
      <c r="B30" s="13"/>
      <c r="C30" s="13">
        <f>C24 * Parametry!B30 / 100</f>
        <v>0</v>
      </c>
      <c r="D30" s="3"/>
    </row>
    <row r="31" spans="1:4">
      <c r="A31" s="5" t="s">
        <v>133</v>
      </c>
      <c r="B31" s="20" t="s">
        <v>50</v>
      </c>
      <c r="C31" s="20" t="s">
        <v>52</v>
      </c>
      <c r="D31" s="3"/>
    </row>
    <row r="32" spans="1:4">
      <c r="A32" s="6" t="s">
        <v>56</v>
      </c>
      <c r="B32" s="13">
        <f>(Rozpočet!F19)</f>
        <v>0</v>
      </c>
      <c r="C32" s="13">
        <f>(Rozpočet!H19)</f>
        <v>0</v>
      </c>
      <c r="D32" s="3"/>
    </row>
    <row r="33" spans="1:4">
      <c r="A33" s="6" t="s">
        <v>86</v>
      </c>
      <c r="B33" s="13">
        <f>(Rozpočet!F35)</f>
        <v>0</v>
      </c>
      <c r="C33" s="13">
        <f>(Rozpočet!H35)</f>
        <v>0</v>
      </c>
      <c r="D33" s="3"/>
    </row>
    <row r="34" spans="1:4">
      <c r="A34" s="6" t="s">
        <v>11</v>
      </c>
      <c r="B34" s="13"/>
      <c r="C34" s="13"/>
      <c r="D3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7"/>
  <sheetViews>
    <sheetView workbookViewId="0">
      <selection activeCell="E25" sqref="E24:E34"/>
    </sheetView>
  </sheetViews>
  <sheetFormatPr defaultRowHeight="15"/>
  <cols>
    <col min="1" max="1" width="6.140625" style="1" bestFit="1" customWidth="1"/>
    <col min="2" max="2" width="37.140625" style="24" customWidth="1"/>
    <col min="3" max="3" width="4" style="1" bestFit="1" customWidth="1"/>
    <col min="4" max="5" width="7.85546875" style="10" bestFit="1" customWidth="1"/>
    <col min="6" max="6" width="13.42578125" style="10" bestFit="1" customWidth="1"/>
    <col min="7" max="7" width="7.85546875" style="10" bestFit="1" customWidth="1"/>
    <col min="8" max="8" width="12.5703125" style="10" bestFit="1" customWidth="1"/>
    <col min="9" max="9" width="7.85546875" style="10" bestFit="1" customWidth="1"/>
    <col min="10" max="10" width="11.42578125" style="10" bestFit="1" customWidth="1"/>
  </cols>
  <sheetData>
    <row r="1" spans="1:10">
      <c r="A1" s="2" t="s">
        <v>47</v>
      </c>
      <c r="B1" s="8" t="s">
        <v>0</v>
      </c>
      <c r="C1" s="2" t="s">
        <v>48</v>
      </c>
      <c r="D1" s="11" t="s">
        <v>49</v>
      </c>
      <c r="E1" s="11" t="s">
        <v>50</v>
      </c>
      <c r="F1" s="11" t="s">
        <v>51</v>
      </c>
      <c r="G1" s="11" t="s">
        <v>52</v>
      </c>
      <c r="H1" s="11" t="s">
        <v>53</v>
      </c>
      <c r="I1" s="11" t="s">
        <v>54</v>
      </c>
      <c r="J1" s="11" t="s">
        <v>55</v>
      </c>
    </row>
    <row r="2" spans="1:10">
      <c r="A2" s="4" t="s">
        <v>11</v>
      </c>
      <c r="B2" s="21" t="s">
        <v>56</v>
      </c>
      <c r="C2" s="4" t="s">
        <v>11</v>
      </c>
      <c r="D2" s="12"/>
      <c r="E2" s="12"/>
      <c r="F2" s="12"/>
      <c r="G2" s="12"/>
      <c r="H2" s="12"/>
      <c r="I2" s="12"/>
      <c r="J2" s="12"/>
    </row>
    <row r="3" spans="1:10" ht="24.75">
      <c r="A3" s="6" t="s">
        <v>57</v>
      </c>
      <c r="B3" s="22" t="s">
        <v>58</v>
      </c>
      <c r="C3" s="6" t="s">
        <v>59</v>
      </c>
      <c r="D3" s="13">
        <v>4</v>
      </c>
      <c r="E3" s="13"/>
      <c r="F3" s="13"/>
      <c r="G3" s="13"/>
      <c r="H3" s="13"/>
      <c r="I3" s="13"/>
      <c r="J3" s="13"/>
    </row>
    <row r="4" spans="1:10" ht="24.75">
      <c r="A4" s="6" t="s">
        <v>60</v>
      </c>
      <c r="B4" s="22" t="s">
        <v>61</v>
      </c>
      <c r="C4" s="6" t="s">
        <v>59</v>
      </c>
      <c r="D4" s="13">
        <v>1</v>
      </c>
      <c r="E4" s="13"/>
      <c r="F4" s="13"/>
      <c r="G4" s="13"/>
      <c r="H4" s="13"/>
      <c r="I4" s="13"/>
      <c r="J4" s="13"/>
    </row>
    <row r="5" spans="1:10">
      <c r="A5" s="6" t="s">
        <v>62</v>
      </c>
      <c r="B5" s="22" t="s">
        <v>63</v>
      </c>
      <c r="C5" s="6" t="s">
        <v>59</v>
      </c>
      <c r="D5" s="13">
        <v>28</v>
      </c>
      <c r="E5" s="13"/>
      <c r="F5" s="13"/>
      <c r="G5" s="13"/>
      <c r="H5" s="13"/>
      <c r="I5" s="13"/>
      <c r="J5" s="13"/>
    </row>
    <row r="6" spans="1:10">
      <c r="A6" s="6" t="s">
        <v>64</v>
      </c>
      <c r="B6" s="22" t="s">
        <v>65</v>
      </c>
      <c r="C6" s="6" t="s">
        <v>59</v>
      </c>
      <c r="D6" s="13">
        <v>1</v>
      </c>
      <c r="E6" s="13"/>
      <c r="F6" s="13"/>
      <c r="G6" s="13"/>
      <c r="H6" s="13"/>
      <c r="I6" s="13"/>
      <c r="J6" s="13"/>
    </row>
    <row r="7" spans="1:10">
      <c r="A7" s="6" t="s">
        <v>66</v>
      </c>
      <c r="B7" s="22" t="s">
        <v>67</v>
      </c>
      <c r="C7" s="6" t="s">
        <v>68</v>
      </c>
      <c r="D7" s="13">
        <v>1200</v>
      </c>
      <c r="E7" s="13"/>
      <c r="F7" s="13"/>
      <c r="G7" s="13"/>
      <c r="H7" s="13"/>
      <c r="I7" s="13"/>
      <c r="J7" s="13"/>
    </row>
    <row r="8" spans="1:10" ht="26.25">
      <c r="A8" s="14" t="s">
        <v>11</v>
      </c>
      <c r="B8" s="23" t="s">
        <v>69</v>
      </c>
      <c r="C8" s="14" t="s">
        <v>11</v>
      </c>
      <c r="D8" s="15"/>
      <c r="E8" s="15"/>
      <c r="F8" s="15"/>
      <c r="G8" s="15"/>
      <c r="H8" s="15"/>
      <c r="I8" s="15"/>
      <c r="J8" s="15"/>
    </row>
    <row r="9" spans="1:10">
      <c r="A9" s="6" t="s">
        <v>70</v>
      </c>
      <c r="B9" s="22" t="s">
        <v>71</v>
      </c>
      <c r="C9" s="6" t="s">
        <v>68</v>
      </c>
      <c r="D9" s="13">
        <v>60</v>
      </c>
      <c r="E9" s="13"/>
      <c r="F9" s="13"/>
      <c r="G9" s="13"/>
      <c r="H9" s="13"/>
      <c r="I9" s="13"/>
      <c r="J9" s="13"/>
    </row>
    <row r="10" spans="1:10">
      <c r="A10" s="6" t="s">
        <v>72</v>
      </c>
      <c r="B10" s="22" t="s">
        <v>73</v>
      </c>
      <c r="C10" s="6" t="s">
        <v>68</v>
      </c>
      <c r="D10" s="13">
        <v>100</v>
      </c>
      <c r="E10" s="13"/>
      <c r="F10" s="13"/>
      <c r="G10" s="13"/>
      <c r="H10" s="13"/>
      <c r="I10" s="13"/>
      <c r="J10" s="13"/>
    </row>
    <row r="11" spans="1:10" ht="26.25">
      <c r="A11" s="14" t="s">
        <v>11</v>
      </c>
      <c r="B11" s="23" t="s">
        <v>74</v>
      </c>
      <c r="C11" s="14" t="s">
        <v>11</v>
      </c>
      <c r="D11" s="15"/>
      <c r="E11" s="15"/>
      <c r="F11" s="15"/>
      <c r="G11" s="15"/>
      <c r="H11" s="15"/>
      <c r="I11" s="15"/>
      <c r="J11" s="15"/>
    </row>
    <row r="12" spans="1:10">
      <c r="A12" s="6" t="s">
        <v>75</v>
      </c>
      <c r="B12" s="22" t="s">
        <v>76</v>
      </c>
      <c r="C12" s="6" t="s">
        <v>68</v>
      </c>
      <c r="D12" s="13">
        <v>50</v>
      </c>
      <c r="E12" s="13"/>
      <c r="F12" s="13"/>
      <c r="G12" s="13"/>
      <c r="H12" s="13"/>
      <c r="I12" s="13"/>
      <c r="J12" s="13"/>
    </row>
    <row r="13" spans="1:10">
      <c r="A13" s="6" t="s">
        <v>77</v>
      </c>
      <c r="B13" s="22" t="s">
        <v>78</v>
      </c>
      <c r="C13" s="6" t="s">
        <v>59</v>
      </c>
      <c r="D13" s="13">
        <v>7</v>
      </c>
      <c r="E13" s="13"/>
      <c r="F13" s="13"/>
      <c r="G13" s="13"/>
      <c r="H13" s="13"/>
      <c r="I13" s="13"/>
      <c r="J13" s="13"/>
    </row>
    <row r="14" spans="1:10">
      <c r="A14" s="6" t="s">
        <v>79</v>
      </c>
      <c r="B14" s="22" t="s">
        <v>80</v>
      </c>
      <c r="C14" s="6" t="s">
        <v>59</v>
      </c>
      <c r="D14" s="13">
        <v>1</v>
      </c>
      <c r="E14" s="13"/>
      <c r="F14" s="13"/>
      <c r="G14" s="13"/>
      <c r="H14" s="13"/>
      <c r="I14" s="13"/>
      <c r="J14" s="13"/>
    </row>
    <row r="15" spans="1:10">
      <c r="A15" s="6" t="s">
        <v>81</v>
      </c>
      <c r="B15" s="22" t="s">
        <v>82</v>
      </c>
      <c r="C15" s="6" t="s">
        <v>59</v>
      </c>
      <c r="D15" s="13">
        <v>3</v>
      </c>
      <c r="E15" s="13"/>
      <c r="F15" s="13"/>
      <c r="G15" s="13"/>
      <c r="H15" s="13"/>
      <c r="I15" s="13"/>
      <c r="J15" s="13"/>
    </row>
    <row r="16" spans="1:10" ht="24.75">
      <c r="A16" s="6" t="s">
        <v>83</v>
      </c>
      <c r="B16" s="22" t="s">
        <v>138</v>
      </c>
      <c r="C16" s="6" t="s">
        <v>59</v>
      </c>
      <c r="D16" s="13">
        <v>32</v>
      </c>
      <c r="E16" s="13"/>
      <c r="F16" s="13"/>
      <c r="G16" s="13"/>
      <c r="H16" s="13"/>
      <c r="I16" s="13"/>
      <c r="J16" s="13"/>
    </row>
    <row r="17" spans="1:10" ht="24.75">
      <c r="A17" s="6" t="s">
        <v>88</v>
      </c>
      <c r="B17" s="22" t="s">
        <v>139</v>
      </c>
      <c r="C17" s="6" t="s">
        <v>59</v>
      </c>
      <c r="D17" s="13">
        <v>4</v>
      </c>
      <c r="E17" s="13"/>
      <c r="F17" s="13"/>
      <c r="G17" s="13"/>
      <c r="H17" s="13"/>
      <c r="I17" s="13"/>
      <c r="J17" s="13"/>
    </row>
    <row r="18" spans="1:10">
      <c r="A18" s="6" t="s">
        <v>91</v>
      </c>
      <c r="B18" s="22" t="s">
        <v>84</v>
      </c>
      <c r="C18" s="6" t="s">
        <v>11</v>
      </c>
      <c r="D18" s="16"/>
      <c r="E18" s="16"/>
      <c r="F18" s="13"/>
      <c r="G18" s="16"/>
      <c r="H18" s="16"/>
      <c r="I18" s="16"/>
      <c r="J18" s="13"/>
    </row>
    <row r="19" spans="1:10" ht="30">
      <c r="A19" s="4" t="s">
        <v>11</v>
      </c>
      <c r="B19" s="21" t="s">
        <v>85</v>
      </c>
      <c r="C19" s="4" t="s">
        <v>11</v>
      </c>
      <c r="D19" s="12"/>
      <c r="E19" s="12"/>
      <c r="F19" s="17">
        <f>SUM(F3:F18)</f>
        <v>0</v>
      </c>
      <c r="G19" s="12"/>
      <c r="H19" s="17">
        <f>SUM(H3:H18)</f>
        <v>0</v>
      </c>
      <c r="I19" s="12"/>
      <c r="J19" s="17">
        <f>SUM(J3:J18)</f>
        <v>0</v>
      </c>
    </row>
    <row r="20" spans="1:10">
      <c r="A20" s="6" t="s">
        <v>11</v>
      </c>
      <c r="B20" s="22" t="s">
        <v>11</v>
      </c>
      <c r="C20" s="6" t="s">
        <v>11</v>
      </c>
      <c r="D20" s="16"/>
      <c r="E20" s="16"/>
      <c r="F20" s="16"/>
      <c r="G20" s="16"/>
      <c r="H20" s="16"/>
      <c r="I20" s="16"/>
      <c r="J20" s="16"/>
    </row>
    <row r="21" spans="1:10">
      <c r="A21" s="6" t="s">
        <v>11</v>
      </c>
      <c r="B21" s="22" t="s">
        <v>11</v>
      </c>
      <c r="C21" s="6" t="s">
        <v>11</v>
      </c>
      <c r="D21" s="16"/>
      <c r="E21" s="16"/>
      <c r="F21" s="16"/>
      <c r="G21" s="16"/>
      <c r="H21" s="16"/>
      <c r="I21" s="16"/>
      <c r="J21" s="16"/>
    </row>
    <row r="22" spans="1:10">
      <c r="A22" s="4" t="s">
        <v>11</v>
      </c>
      <c r="B22" s="21" t="s">
        <v>86</v>
      </c>
      <c r="C22" s="4" t="s">
        <v>11</v>
      </c>
      <c r="D22" s="12"/>
      <c r="E22" s="12"/>
      <c r="F22" s="12"/>
      <c r="G22" s="12"/>
      <c r="H22" s="12"/>
      <c r="I22" s="12"/>
      <c r="J22" s="12"/>
    </row>
    <row r="23" spans="1:10">
      <c r="A23" s="14" t="s">
        <v>11</v>
      </c>
      <c r="B23" s="23" t="s">
        <v>87</v>
      </c>
      <c r="C23" s="14" t="s">
        <v>11</v>
      </c>
      <c r="D23" s="15"/>
      <c r="E23" s="15"/>
      <c r="F23" s="15"/>
      <c r="G23" s="15"/>
      <c r="H23" s="15"/>
      <c r="I23" s="15"/>
      <c r="J23" s="15"/>
    </row>
    <row r="24" spans="1:10" ht="24.75">
      <c r="A24" s="6" t="s">
        <v>45</v>
      </c>
      <c r="B24" s="22" t="s">
        <v>89</v>
      </c>
      <c r="C24" s="6" t="s">
        <v>90</v>
      </c>
      <c r="D24" s="13">
        <v>16</v>
      </c>
      <c r="E24" s="13"/>
      <c r="F24" s="13"/>
      <c r="G24" s="13"/>
      <c r="H24" s="13"/>
      <c r="I24" s="13"/>
      <c r="J24" s="13"/>
    </row>
    <row r="25" spans="1:10" ht="24.75">
      <c r="A25" s="6" t="s">
        <v>94</v>
      </c>
      <c r="B25" s="22" t="s">
        <v>92</v>
      </c>
      <c r="C25" s="6" t="s">
        <v>90</v>
      </c>
      <c r="D25" s="13">
        <v>24</v>
      </c>
      <c r="E25" s="13"/>
      <c r="F25" s="13"/>
      <c r="G25" s="13"/>
      <c r="H25" s="13"/>
      <c r="I25" s="13"/>
      <c r="J25" s="13"/>
    </row>
    <row r="26" spans="1:10">
      <c r="A26" s="6" t="s">
        <v>96</v>
      </c>
      <c r="B26" s="22" t="s">
        <v>93</v>
      </c>
      <c r="C26" s="6" t="s">
        <v>59</v>
      </c>
      <c r="D26" s="13">
        <v>9</v>
      </c>
      <c r="E26" s="13"/>
      <c r="F26" s="13"/>
      <c r="G26" s="13"/>
      <c r="H26" s="13"/>
      <c r="I26" s="13"/>
      <c r="J26" s="13"/>
    </row>
    <row r="27" spans="1:10" ht="24.75">
      <c r="A27" s="6" t="s">
        <v>98</v>
      </c>
      <c r="B27" s="22" t="s">
        <v>95</v>
      </c>
      <c r="C27" s="6" t="s">
        <v>59</v>
      </c>
      <c r="D27" s="13">
        <v>3</v>
      </c>
      <c r="E27" s="13"/>
      <c r="F27" s="13"/>
      <c r="G27" s="13"/>
      <c r="H27" s="13"/>
      <c r="I27" s="13"/>
      <c r="J27" s="13"/>
    </row>
    <row r="28" spans="1:10">
      <c r="A28" s="6" t="s">
        <v>100</v>
      </c>
      <c r="B28" s="22" t="s">
        <v>97</v>
      </c>
      <c r="C28" s="6" t="s">
        <v>90</v>
      </c>
      <c r="D28" s="13">
        <v>24</v>
      </c>
      <c r="E28" s="13"/>
      <c r="F28" s="13"/>
      <c r="G28" s="13"/>
      <c r="H28" s="13"/>
      <c r="I28" s="13"/>
      <c r="J28" s="13"/>
    </row>
    <row r="29" spans="1:10">
      <c r="A29" s="6" t="s">
        <v>102</v>
      </c>
      <c r="B29" s="22" t="s">
        <v>99</v>
      </c>
      <c r="C29" s="6" t="s">
        <v>90</v>
      </c>
      <c r="D29" s="13">
        <v>16</v>
      </c>
      <c r="E29" s="13"/>
      <c r="F29" s="13"/>
      <c r="G29" s="13"/>
      <c r="H29" s="13"/>
      <c r="I29" s="13"/>
      <c r="J29" s="13"/>
    </row>
    <row r="30" spans="1:10">
      <c r="A30" s="6" t="s">
        <v>43</v>
      </c>
      <c r="B30" s="22" t="s">
        <v>101</v>
      </c>
      <c r="C30" s="6" t="s">
        <v>90</v>
      </c>
      <c r="D30" s="13">
        <v>8</v>
      </c>
      <c r="E30" s="13"/>
      <c r="F30" s="13"/>
      <c r="G30" s="13"/>
      <c r="H30" s="13"/>
      <c r="I30" s="13"/>
      <c r="J30" s="13"/>
    </row>
    <row r="31" spans="1:10">
      <c r="A31" s="6" t="s">
        <v>134</v>
      </c>
      <c r="B31" s="22" t="s">
        <v>103</v>
      </c>
      <c r="C31" s="6" t="s">
        <v>90</v>
      </c>
      <c r="D31" s="13">
        <v>12</v>
      </c>
      <c r="E31" s="13"/>
      <c r="F31" s="13"/>
      <c r="G31" s="13"/>
      <c r="H31" s="13"/>
      <c r="I31" s="13"/>
      <c r="J31" s="13"/>
    </row>
    <row r="32" spans="1:10">
      <c r="A32" s="6" t="s">
        <v>135</v>
      </c>
      <c r="B32" s="22" t="s">
        <v>136</v>
      </c>
      <c r="C32" s="6" t="s">
        <v>90</v>
      </c>
      <c r="D32" s="13">
        <v>8</v>
      </c>
      <c r="E32" s="13"/>
      <c r="F32" s="13"/>
      <c r="G32" s="13"/>
      <c r="H32" s="13"/>
      <c r="I32" s="13"/>
      <c r="J32" s="13"/>
    </row>
    <row r="33" spans="1:10">
      <c r="A33" s="6" t="s">
        <v>140</v>
      </c>
      <c r="B33" s="22" t="s">
        <v>137</v>
      </c>
      <c r="C33" s="6" t="s">
        <v>90</v>
      </c>
      <c r="D33" s="13">
        <v>12</v>
      </c>
      <c r="E33" s="13"/>
      <c r="F33" s="13"/>
      <c r="G33" s="13"/>
      <c r="H33" s="13"/>
      <c r="I33" s="13"/>
      <c r="J33" s="13"/>
    </row>
    <row r="34" spans="1:10">
      <c r="A34" s="6" t="s">
        <v>141</v>
      </c>
      <c r="B34" s="22" t="s">
        <v>104</v>
      </c>
      <c r="C34" s="6" t="s">
        <v>59</v>
      </c>
      <c r="D34" s="13">
        <v>1</v>
      </c>
      <c r="E34" s="13"/>
      <c r="F34" s="13"/>
      <c r="G34" s="13"/>
      <c r="H34" s="13"/>
      <c r="I34" s="13"/>
      <c r="J34" s="13"/>
    </row>
    <row r="35" spans="1:10">
      <c r="A35" s="4" t="s">
        <v>11</v>
      </c>
      <c r="B35" s="21" t="s">
        <v>105</v>
      </c>
      <c r="C35" s="4" t="s">
        <v>11</v>
      </c>
      <c r="D35" s="12"/>
      <c r="E35" s="12"/>
      <c r="F35" s="17"/>
      <c r="G35" s="12"/>
      <c r="H35" s="17"/>
      <c r="I35" s="12"/>
      <c r="J35" s="17"/>
    </row>
    <row r="36" spans="1:10">
      <c r="A36" s="6" t="s">
        <v>11</v>
      </c>
      <c r="B36" s="22" t="s">
        <v>11</v>
      </c>
      <c r="C36" s="6" t="s">
        <v>11</v>
      </c>
      <c r="D36" s="16"/>
      <c r="E36" s="16"/>
      <c r="F36" s="16"/>
      <c r="G36" s="16"/>
      <c r="H36" s="16"/>
      <c r="I36" s="16"/>
      <c r="J36" s="16"/>
    </row>
    <row r="37" spans="1:10">
      <c r="A37" s="6" t="s">
        <v>11</v>
      </c>
      <c r="B37" s="22" t="s">
        <v>11</v>
      </c>
      <c r="C37" s="6" t="s">
        <v>11</v>
      </c>
      <c r="D37" s="16"/>
      <c r="E37" s="16"/>
      <c r="F37" s="16"/>
      <c r="G37" s="16"/>
      <c r="H37" s="16"/>
      <c r="I37" s="16"/>
      <c r="J37" s="16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Yvetta Rohalová</cp:lastModifiedBy>
  <dcterms:created xsi:type="dcterms:W3CDTF">2021-09-20T11:58:55Z</dcterms:created>
  <dcterms:modified xsi:type="dcterms:W3CDTF">2021-09-21T06:05:23Z</dcterms:modified>
</cp:coreProperties>
</file>